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3580" windowHeight="10110"/>
  </bookViews>
  <sheets>
    <sheet name="www.juristique.org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  <c r="C8" i="1" l="1"/>
  <c r="B8" i="1"/>
  <c r="B10" i="1" s="1"/>
  <c r="C7" i="1"/>
  <c r="B7" i="1"/>
  <c r="C10" i="1" l="1"/>
  <c r="B12" i="1"/>
  <c r="C12" i="1"/>
  <c r="B13" i="1"/>
  <c r="C13" i="1"/>
  <c r="B9" i="1" l="1"/>
  <c r="C9" i="1"/>
</calcChain>
</file>

<file path=xl/sharedStrings.xml><?xml version="1.0" encoding="utf-8"?>
<sst xmlns="http://schemas.openxmlformats.org/spreadsheetml/2006/main" count="15" uniqueCount="15">
  <si>
    <t>Montant de l'achat TTC :</t>
  </si>
  <si>
    <t>Loyers mensuels TTC :</t>
  </si>
  <si>
    <t>Montant des loyers TTC :</t>
  </si>
  <si>
    <t>Frais de montage du dossier :</t>
  </si>
  <si>
    <t>Valeur résiduelle TTC :</t>
  </si>
  <si>
    <t>EXEMPLE D'ACHAT D'UN VEHICULE EN LEASING</t>
  </si>
  <si>
    <t>Proposition de la BNP</t>
  </si>
  <si>
    <t>% de la valeur de rachat</t>
  </si>
  <si>
    <t>Loyers - Achat - valeur de rachat - frais</t>
  </si>
  <si>
    <t xml:space="preserve">Proposition de la Caisse d'EPARGNE </t>
  </si>
  <si>
    <t>Cout total du leasing :</t>
  </si>
  <si>
    <t>Zone modifiables</t>
  </si>
  <si>
    <t>Nombre de loyers (en mois)</t>
  </si>
  <si>
    <t>Taux d'intérêt</t>
  </si>
  <si>
    <t>Taux d'intérêt en linéarisant les frais et la valeur résiduelle (estimation approximative)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</si>
</sst>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0_ ;[Red]\-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1" fillId="0" borderId="1" xfId="0" applyFont="1" applyBorder="1"/>
    <xf numFmtId="8" fontId="1" fillId="0" borderId="2" xfId="0" applyNumberFormat="1" applyFont="1" applyBorder="1"/>
    <xf numFmtId="8" fontId="1" fillId="0" borderId="3" xfId="0" applyNumberFormat="1" applyFont="1" applyBorder="1"/>
    <xf numFmtId="0" fontId="0" fillId="0" borderId="1" xfId="0" applyBorder="1" applyAlignment="1">
      <alignment horizontal="left" indent="1"/>
    </xf>
    <xf numFmtId="10" fontId="0" fillId="0" borderId="2" xfId="0" applyNumberFormat="1" applyBorder="1"/>
    <xf numFmtId="0" fontId="1" fillId="0" borderId="6" xfId="0" applyFont="1" applyBorder="1" applyAlignment="1">
      <alignment horizontal="left" indent="1"/>
    </xf>
    <xf numFmtId="8" fontId="1" fillId="0" borderId="7" xfId="0" applyNumberFormat="1" applyFont="1" applyBorder="1"/>
    <xf numFmtId="8" fontId="1" fillId="0" borderId="8" xfId="0" applyNumberFormat="1" applyFont="1" applyBorder="1"/>
    <xf numFmtId="0" fontId="1" fillId="0" borderId="4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2" borderId="0" xfId="0" applyFill="1"/>
    <xf numFmtId="8" fontId="1" fillId="2" borderId="5" xfId="0" applyNumberFormat="1" applyFont="1" applyFill="1" applyBorder="1"/>
    <xf numFmtId="8" fontId="0" fillId="2" borderId="7" xfId="0" applyNumberFormat="1" applyFill="1" applyBorder="1"/>
    <xf numFmtId="8" fontId="0" fillId="2" borderId="8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8" fontId="0" fillId="2" borderId="10" xfId="0" applyNumberFormat="1" applyFill="1" applyBorder="1"/>
    <xf numFmtId="8" fontId="0" fillId="2" borderId="11" xfId="0" applyNumberFormat="1" applyFill="1" applyBorder="1"/>
    <xf numFmtId="0" fontId="2" fillId="0" borderId="0" xfId="0" applyFont="1"/>
    <xf numFmtId="9" fontId="0" fillId="2" borderId="13" xfId="0" applyNumberFormat="1" applyFill="1" applyBorder="1"/>
    <xf numFmtId="9" fontId="0" fillId="2" borderId="14" xfId="0" applyNumberFormat="1" applyFill="1" applyBorder="1"/>
    <xf numFmtId="0" fontId="0" fillId="0" borderId="1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5" sqref="A5"/>
    </sheetView>
  </sheetViews>
  <sheetFormatPr baseColWidth="10" defaultRowHeight="15" x14ac:dyDescent="0.25"/>
  <cols>
    <col min="1" max="1" width="55.28515625" bestFit="1" customWidth="1"/>
    <col min="2" max="2" width="15.42578125" customWidth="1"/>
    <col min="3" max="3" width="15.5703125" customWidth="1"/>
  </cols>
  <sheetData>
    <row r="1" spans="1:3" ht="18.75" x14ac:dyDescent="0.25">
      <c r="A1" s="29" t="s">
        <v>5</v>
      </c>
      <c r="B1" s="30"/>
      <c r="C1" s="31"/>
    </row>
    <row r="2" spans="1:3" ht="45" x14ac:dyDescent="0.25">
      <c r="A2" s="1"/>
      <c r="B2" s="2" t="s">
        <v>9</v>
      </c>
      <c r="C2" s="3" t="s">
        <v>6</v>
      </c>
    </row>
    <row r="3" spans="1:3" x14ac:dyDescent="0.25">
      <c r="A3" s="14" t="s">
        <v>0</v>
      </c>
      <c r="B3" s="18">
        <v>56400</v>
      </c>
      <c r="C3" s="18">
        <v>56400</v>
      </c>
    </row>
    <row r="4" spans="1:3" x14ac:dyDescent="0.25">
      <c r="A4" s="4" t="s">
        <v>1</v>
      </c>
      <c r="B4" s="19">
        <v>1656</v>
      </c>
      <c r="C4" s="20">
        <v>1225</v>
      </c>
    </row>
    <row r="5" spans="1:3" x14ac:dyDescent="0.25">
      <c r="A5" s="4" t="s">
        <v>12</v>
      </c>
      <c r="B5" s="21">
        <v>36</v>
      </c>
      <c r="C5" s="22">
        <v>48</v>
      </c>
    </row>
    <row r="6" spans="1:3" x14ac:dyDescent="0.25">
      <c r="A6" s="11" t="s">
        <v>2</v>
      </c>
      <c r="B6" s="12">
        <f>B5*B4</f>
        <v>59616</v>
      </c>
      <c r="C6" s="13">
        <f>C5*C4+C8</f>
        <v>61620</v>
      </c>
    </row>
    <row r="7" spans="1:3" x14ac:dyDescent="0.25">
      <c r="A7" s="4" t="s">
        <v>3</v>
      </c>
      <c r="B7" s="19">
        <f>(23+411.94)*1.2</f>
        <v>521.928</v>
      </c>
      <c r="C7" s="20">
        <f>24</f>
        <v>24</v>
      </c>
    </row>
    <row r="8" spans="1:3" x14ac:dyDescent="0.25">
      <c r="A8" s="5" t="s">
        <v>4</v>
      </c>
      <c r="B8" s="23">
        <f>B15*B3</f>
        <v>564</v>
      </c>
      <c r="C8" s="24">
        <f>C15*C3</f>
        <v>2820</v>
      </c>
    </row>
    <row r="9" spans="1:3" x14ac:dyDescent="0.25">
      <c r="A9" s="6" t="s">
        <v>10</v>
      </c>
      <c r="B9" s="7">
        <f>B6+B7+B8</f>
        <v>60701.928</v>
      </c>
      <c r="C9" s="8">
        <f>C6+C7+C8</f>
        <v>64464</v>
      </c>
    </row>
    <row r="10" spans="1:3" x14ac:dyDescent="0.25">
      <c r="A10" s="15" t="s">
        <v>8</v>
      </c>
      <c r="B10" s="7">
        <f>B6-B3-B7-B8</f>
        <v>2130.0720000000001</v>
      </c>
      <c r="C10" s="8">
        <f>C6-C3-C7-C8</f>
        <v>2376</v>
      </c>
    </row>
    <row r="11" spans="1:3" x14ac:dyDescent="0.25">
      <c r="A11" s="28"/>
      <c r="B11" s="28"/>
      <c r="C11" s="28"/>
    </row>
    <row r="12" spans="1:3" x14ac:dyDescent="0.25">
      <c r="A12" s="9" t="s">
        <v>13</v>
      </c>
      <c r="B12" s="10">
        <f>RATE(B5,-B4,B3)*12</f>
        <v>3.6345713205584655E-2</v>
      </c>
      <c r="C12" s="10">
        <f>RATE(C5,-C4,C3)*12</f>
        <v>2.0566533475278495E-2</v>
      </c>
    </row>
    <row r="13" spans="1:3" x14ac:dyDescent="0.25">
      <c r="A13" s="9" t="s">
        <v>14</v>
      </c>
      <c r="B13" s="10">
        <f>RATE(B5,-B4-(B7+B8)/B5,B3)*12</f>
        <v>4.8342519536233933E-2</v>
      </c>
      <c r="C13" s="10">
        <f>RATE(C5,-C4-(C7+C8)/C5,C3)*12</f>
        <v>4.4264593877636968E-2</v>
      </c>
    </row>
    <row r="14" spans="1:3" x14ac:dyDescent="0.25">
      <c r="A14" s="28"/>
      <c r="B14" s="28"/>
      <c r="C14" s="28"/>
    </row>
    <row r="15" spans="1:3" x14ac:dyDescent="0.25">
      <c r="A15" s="16" t="s">
        <v>7</v>
      </c>
      <c r="B15" s="26">
        <v>0.01</v>
      </c>
      <c r="C15" s="27">
        <v>0.05</v>
      </c>
    </row>
    <row r="17" spans="1:2" x14ac:dyDescent="0.25">
      <c r="A17" s="25" t="s">
        <v>11</v>
      </c>
      <c r="B17" s="17"/>
    </row>
  </sheetData>
  <mergeCells count="3">
    <mergeCell ref="A14:C14"/>
    <mergeCell ref="A11:C11"/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&amp;CModèle www.juristique.org</oddHeader>
    <oddFooter>&amp;Cwww.juristique.org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www.juristique.org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2016-11-02T18:15:31Z</dcterms:created>
  <dcterms:modified xsi:type="dcterms:W3CDTF">2016-11-02T23:18:16Z</dcterms:modified>
</cp:coreProperties>
</file>